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xr:revisionPtr revIDLastSave="0" documentId="13_ncr:1_{A3A4062B-A350-48DA-8308-1FC899A1C7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Тонкерис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8" l="1"/>
  <c r="D30" i="8"/>
  <c r="C27" i="8"/>
  <c r="D27" i="8"/>
  <c r="E23" i="8"/>
  <c r="C23" i="8" s="1"/>
  <c r="E20" i="8"/>
  <c r="E17" i="8"/>
  <c r="E14" i="8"/>
  <c r="C14" i="8" l="1"/>
  <c r="D14" i="8"/>
  <c r="C17" i="8"/>
  <c r="D17" i="8"/>
  <c r="C20" i="8"/>
  <c r="D20" i="8"/>
  <c r="E29" i="8"/>
  <c r="D29" i="8" s="1"/>
  <c r="D28" i="8"/>
  <c r="C28" i="8"/>
  <c r="D26" i="8"/>
  <c r="C26" i="8"/>
  <c r="E25" i="8"/>
  <c r="D23" i="8"/>
  <c r="E22" i="8"/>
  <c r="C12" i="8"/>
  <c r="E19" i="8"/>
  <c r="D19" i="8" s="1"/>
  <c r="E16" i="8"/>
  <c r="E12" i="8"/>
  <c r="C16" i="8" l="1"/>
  <c r="D16" i="8"/>
  <c r="D22" i="8"/>
  <c r="C22" i="8"/>
  <c r="D25" i="8"/>
  <c r="C25" i="8"/>
  <c r="D12" i="8"/>
  <c r="D10" i="8" s="1"/>
  <c r="D9" i="8" s="1"/>
  <c r="C19" i="8"/>
  <c r="C29" i="8"/>
  <c r="E10" i="8"/>
  <c r="E9" i="8" s="1"/>
  <c r="C10" i="8" l="1"/>
  <c r="C9" i="8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<sst xmlns="http://schemas.openxmlformats.org/spreadsheetml/2006/main" count="55" uniqueCount="32">
  <si>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</si>
  <si>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</si>
  <si>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</si>
  <si>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</si>
  <si>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</si>
  <si>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</si>
  <si>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</si>
  <si>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</si>
  <si>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</si>
  <si>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</si>
  <si>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</si>
  <si>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</si>
  <si>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</si>
  <si>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</si>
  <si>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</si>
  <si>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</si>
  <si>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</si>
  <si>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</si>
  <si>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</si>
  <si>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</si>
  <si>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</si>
  <si>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</si>
  <si>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</si>
  <si>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</si>
  <si>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</si>
  <si>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</si>
  <si>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</si>
  <si>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</si>
  <si>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</si>
  <si>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СШ№12 Тонкерис</t>
  </si>
  <si>
    <t>2022 год</t>
  </si>
  <si>
    <t>по состоянию на "1"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</si>
</sst>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6" fillId="0" borderId="2" xfId="0" applyFont="1" applyBorder="1"/>
    <xf numFmtId="164" fontId="3" fillId="3" borderId="2" xfId="0" applyNumberFormat="1" applyFont="1" applyFill="1" applyBorder="1"/>
    <xf numFmtId="164" fontId="3" fillId="0" borderId="2" xfId="0" applyNumberFormat="1" applyFont="1" applyBorder="1"/>
    <xf numFmtId="0" fontId="2" fillId="0" borderId="2" xfId="0" applyFont="1" applyBorder="1"/>
    <xf numFmtId="0" fontId="4" fillId="0" borderId="2" xfId="0" applyFont="1" applyBorder="1"/>
    <xf numFmtId="164" fontId="3" fillId="2" borderId="2" xfId="0" applyNumberFormat="1" applyFont="1" applyFill="1" applyBorder="1"/>
    <xf numFmtId="164" fontId="7" fillId="2" borderId="2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D7D8-576D-4893-BE81-3319B031FF7C}">
  <dimension ref="A1:F30"/>
  <sheetViews>
    <sheetView tabSelected="1" topLeftCell="A4" workbookViewId="0">
      <selection activeCell="A33" sqref="A33"/>
    </sheetView>
  </sheetViews>
  <sheetFormatPr defaultRowHeight="20.25" x14ac:dyDescent="0.3"/>
  <cols>
    <col min="1" max="1" width="69.42578125" style="3" customWidth="1"/>
    <col min="2" max="2" width="10.85546875" style="2" customWidth="1"/>
    <col min="3" max="3" width="12.7109375" style="3" customWidth="1"/>
    <col min="4" max="4" width="12.5703125" style="3" customWidth="1"/>
    <col min="5" max="6" width="12" style="3" customWidth="1"/>
  </cols>
  <sheetData>
    <row r="1" spans="1:5" x14ac:dyDescent="0.3">
      <c r="A1" s="22" t="s">
        <v>0</v>
      </c>
      <c r="B1" s="22"/>
      <c r="C1" s="22"/>
      <c r="D1" s="22"/>
      <c r="E1" s="22"/>
    </row>
    <row r="2" spans="1:5" x14ac:dyDescent="0.3">
      <c r="A2" s="22" t="s">
        <v>31</v>
      </c>
      <c r="B2" s="22"/>
      <c r="C2" s="22"/>
      <c r="D2" s="22"/>
      <c r="E2" s="22"/>
    </row>
    <row r="3" spans="1:5" x14ac:dyDescent="0.3">
      <c r="A3" s="23" t="s">
        <v>1</v>
      </c>
      <c r="B3" s="23"/>
      <c r="C3" s="23"/>
      <c r="D3" s="23"/>
      <c r="E3" s="23"/>
    </row>
    <row r="4" spans="1:5" x14ac:dyDescent="0.3">
      <c r="A4" s="4" t="s">
        <v>2</v>
      </c>
    </row>
    <row r="5" spans="1:5" x14ac:dyDescent="0.3">
      <c r="A5" s="1" t="s">
        <v>29</v>
      </c>
    </row>
    <row r="6" spans="1:5" x14ac:dyDescent="0.3">
      <c r="A6" s="24" t="s">
        <v>3</v>
      </c>
      <c r="B6" s="25" t="s">
        <v>4</v>
      </c>
      <c r="C6" s="24" t="s">
        <v>30</v>
      </c>
      <c r="D6" s="24"/>
      <c r="E6" s="24"/>
    </row>
    <row r="7" spans="1:5" ht="40.5" x14ac:dyDescent="0.3">
      <c r="A7" s="24"/>
      <c r="B7" s="25"/>
      <c r="C7" s="19" t="s">
        <v>5</v>
      </c>
      <c r="D7" s="19" t="s">
        <v>6</v>
      </c>
      <c r="E7" s="18" t="s">
        <v>7</v>
      </c>
    </row>
    <row r="8" spans="1:5" x14ac:dyDescent="0.3">
      <c r="A8" s="5" t="s">
        <v>8</v>
      </c>
      <c r="B8" s="6" t="s">
        <v>9</v>
      </c>
      <c r="C8" s="20">
        <v>150</v>
      </c>
      <c r="D8" s="20">
        <v>150</v>
      </c>
      <c r="E8" s="7">
        <v>150</v>
      </c>
    </row>
    <row r="9" spans="1:5" x14ac:dyDescent="0.3">
      <c r="A9" s="8" t="s">
        <v>10</v>
      </c>
      <c r="B9" s="6" t="s">
        <v>11</v>
      </c>
      <c r="C9" s="9">
        <f t="shared" ref="C9:D9" si="0">+C10/C8</f>
        <v>946.11022222222232</v>
      </c>
      <c r="D9" s="9">
        <f t="shared" si="0"/>
        <v>661.28666666666663</v>
      </c>
      <c r="E9" s="9">
        <f>+E10/E8</f>
        <v>525.78466666666668</v>
      </c>
    </row>
    <row r="10" spans="1:5" x14ac:dyDescent="0.3">
      <c r="A10" s="5" t="s">
        <v>12</v>
      </c>
      <c r="B10" s="6" t="s">
        <v>11</v>
      </c>
      <c r="C10" s="10">
        <f t="shared" ref="C10:D10" si="1">SUM(C12+C26+C27+C28+C29+C30)</f>
        <v>141916.53333333335</v>
      </c>
      <c r="D10" s="10">
        <f t="shared" si="1"/>
        <v>99193</v>
      </c>
      <c r="E10" s="10">
        <f>SUM(E12+E26+E27+E28+E29+E30)</f>
        <v>78867.7</v>
      </c>
    </row>
    <row r="11" spans="1:5" x14ac:dyDescent="0.3">
      <c r="A11" s="11" t="s">
        <v>13</v>
      </c>
      <c r="B11" s="12"/>
      <c r="C11" s="10"/>
      <c r="D11" s="10"/>
      <c r="E11" s="10"/>
    </row>
    <row r="12" spans="1:5" x14ac:dyDescent="0.3">
      <c r="A12" s="5" t="s">
        <v>14</v>
      </c>
      <c r="B12" s="6" t="s">
        <v>11</v>
      </c>
      <c r="C12" s="10">
        <f>SUM(C14+C17+C23+C20)</f>
        <v>129115</v>
      </c>
      <c r="D12" s="10">
        <f>SUM(D14+D17+D23+D20)</f>
        <v>86992.5</v>
      </c>
      <c r="E12" s="10">
        <f>SUM(E14+E17+E23+E20)</f>
        <v>73867.5</v>
      </c>
    </row>
    <row r="13" spans="1:5" x14ac:dyDescent="0.3">
      <c r="A13" s="11" t="s">
        <v>15</v>
      </c>
      <c r="B13" s="12"/>
      <c r="C13" s="10"/>
      <c r="D13" s="10"/>
      <c r="E13" s="10"/>
    </row>
    <row r="14" spans="1:5" ht="23.25" x14ac:dyDescent="0.35">
      <c r="A14" s="16" t="s">
        <v>16</v>
      </c>
      <c r="B14" s="6" t="s">
        <v>11</v>
      </c>
      <c r="C14" s="10">
        <f>SUM(+E14/9)*12</f>
        <v>4032</v>
      </c>
      <c r="D14" s="10">
        <f>SUM(E14)</f>
        <v>3024</v>
      </c>
      <c r="E14" s="14">
        <f>(288*1.75)*6</f>
        <v>3024</v>
      </c>
    </row>
    <row r="15" spans="1:5" x14ac:dyDescent="0.3">
      <c r="A15" s="8" t="s">
        <v>17</v>
      </c>
      <c r="B15" s="15" t="s">
        <v>18</v>
      </c>
      <c r="C15" s="10">
        <v>5</v>
      </c>
      <c r="D15" s="10">
        <v>5</v>
      </c>
      <c r="E15" s="13">
        <v>5</v>
      </c>
    </row>
    <row r="16" spans="1:5" x14ac:dyDescent="0.3">
      <c r="A16" s="8" t="s">
        <v>19</v>
      </c>
      <c r="B16" s="6" t="s">
        <v>20</v>
      </c>
      <c r="C16" s="10">
        <f>SUM(+E16/9)*12</f>
        <v>806.39999999999986</v>
      </c>
      <c r="D16" s="10">
        <f>SUM(E16)</f>
        <v>604.79999999999995</v>
      </c>
      <c r="E16" s="10">
        <f>+E14/E15</f>
        <v>604.79999999999995</v>
      </c>
    </row>
    <row r="17" spans="1:5" ht="23.25" x14ac:dyDescent="0.35">
      <c r="A17" s="16" t="s">
        <v>21</v>
      </c>
      <c r="B17" s="6" t="s">
        <v>11</v>
      </c>
      <c r="C17" s="10">
        <f>SUM(+E17/9)*12</f>
        <v>82600</v>
      </c>
      <c r="D17" s="10">
        <f>SUM(E17)</f>
        <v>61950</v>
      </c>
      <c r="E17" s="14">
        <f>(5900*1.75)*6</f>
        <v>61950</v>
      </c>
    </row>
    <row r="18" spans="1:5" x14ac:dyDescent="0.3">
      <c r="A18" s="8" t="s">
        <v>17</v>
      </c>
      <c r="B18" s="15" t="s">
        <v>18</v>
      </c>
      <c r="C18" s="10">
        <v>23</v>
      </c>
      <c r="D18" s="10">
        <v>23</v>
      </c>
      <c r="E18" s="13">
        <v>23</v>
      </c>
    </row>
    <row r="19" spans="1:5" x14ac:dyDescent="0.3">
      <c r="A19" s="8" t="s">
        <v>19</v>
      </c>
      <c r="B19" s="6" t="s">
        <v>20</v>
      </c>
      <c r="C19" s="10">
        <f>SUM(+E19)*12</f>
        <v>32321.73913043478</v>
      </c>
      <c r="D19" s="10">
        <f>SUM(E19)</f>
        <v>2693.478260869565</v>
      </c>
      <c r="E19" s="10">
        <f>+E17/E18</f>
        <v>2693.478260869565</v>
      </c>
    </row>
    <row r="20" spans="1:5" ht="39.75" x14ac:dyDescent="0.35">
      <c r="A20" s="21" t="s">
        <v>22</v>
      </c>
      <c r="B20" s="6" t="s">
        <v>11</v>
      </c>
      <c r="C20" s="10">
        <f>SUM(+E20/9)*12</f>
        <v>3108</v>
      </c>
      <c r="D20" s="10">
        <f>SUM(E20)</f>
        <v>2331</v>
      </c>
      <c r="E20" s="14">
        <f>(222*1.75)*6</f>
        <v>2331</v>
      </c>
    </row>
    <row r="21" spans="1:5" x14ac:dyDescent="0.3">
      <c r="A21" s="8" t="s">
        <v>17</v>
      </c>
      <c r="B21" s="15" t="s">
        <v>18</v>
      </c>
      <c r="C21" s="10">
        <v>2</v>
      </c>
      <c r="D21" s="10">
        <v>2</v>
      </c>
      <c r="E21" s="13">
        <v>2</v>
      </c>
    </row>
    <row r="22" spans="1:5" x14ac:dyDescent="0.3">
      <c r="A22" s="8" t="s">
        <v>19</v>
      </c>
      <c r="B22" s="6" t="s">
        <v>20</v>
      </c>
      <c r="C22" s="10">
        <f>SUM(+E22/9)*12</f>
        <v>1554</v>
      </c>
      <c r="D22" s="10">
        <f>SUM(E22)</f>
        <v>1165.5</v>
      </c>
      <c r="E22" s="10">
        <f>+E20/E21</f>
        <v>1165.5</v>
      </c>
    </row>
    <row r="23" spans="1:5" ht="23.25" x14ac:dyDescent="0.35">
      <c r="A23" s="16" t="s">
        <v>23</v>
      </c>
      <c r="B23" s="6" t="s">
        <v>11</v>
      </c>
      <c r="C23" s="10">
        <f>SUM(+E23/2)*12</f>
        <v>39375</v>
      </c>
      <c r="D23" s="10">
        <f>SUM(E23)*3</f>
        <v>19687.5</v>
      </c>
      <c r="E23" s="14">
        <f>(625*1.75)*6</f>
        <v>6562.5</v>
      </c>
    </row>
    <row r="24" spans="1:5" x14ac:dyDescent="0.3">
      <c r="A24" s="8" t="s">
        <v>17</v>
      </c>
      <c r="B24" s="15" t="s">
        <v>18</v>
      </c>
      <c r="C24" s="10">
        <v>23</v>
      </c>
      <c r="D24" s="10">
        <v>23</v>
      </c>
      <c r="E24" s="13">
        <v>23</v>
      </c>
    </row>
    <row r="25" spans="1:5" x14ac:dyDescent="0.3">
      <c r="A25" s="8" t="s">
        <v>19</v>
      </c>
      <c r="B25" s="6" t="s">
        <v>20</v>
      </c>
      <c r="C25" s="10">
        <f>SUM(+E25/9)*12</f>
        <v>380.43478260869568</v>
      </c>
      <c r="D25" s="10">
        <f>SUM(E25)</f>
        <v>285.32608695652175</v>
      </c>
      <c r="E25" s="10">
        <f>+E23/E24</f>
        <v>285.32608695652175</v>
      </c>
    </row>
    <row r="26" spans="1:5" x14ac:dyDescent="0.3">
      <c r="A26" s="5" t="s">
        <v>24</v>
      </c>
      <c r="B26" s="6" t="s">
        <v>11</v>
      </c>
      <c r="C26" s="10">
        <f>SUM(+E26/9)*12+6134.6</f>
        <v>9616.2000000000007</v>
      </c>
      <c r="D26" s="10">
        <f>SUM(E26)*3+1977.9</f>
        <v>9811.5</v>
      </c>
      <c r="E26" s="16">
        <v>2611.1999999999998</v>
      </c>
    </row>
    <row r="27" spans="1:5" ht="36.75" x14ac:dyDescent="0.3">
      <c r="A27" s="17" t="s">
        <v>25</v>
      </c>
      <c r="B27" s="6" t="s">
        <v>11</v>
      </c>
      <c r="C27" s="10">
        <f>SUM(+E27/9)*12</f>
        <v>548</v>
      </c>
      <c r="D27" s="10">
        <f>SUM(E27)</f>
        <v>411</v>
      </c>
      <c r="E27" s="7">
        <v>411</v>
      </c>
    </row>
    <row r="28" spans="1:5" x14ac:dyDescent="0.3">
      <c r="A28" s="17" t="s">
        <v>26</v>
      </c>
      <c r="B28" s="6" t="s">
        <v>11</v>
      </c>
      <c r="C28" s="10">
        <f>SUM(+E28)*3</f>
        <v>0</v>
      </c>
      <c r="D28" s="10">
        <f t="shared" ref="D28" si="2">SUM(E28)</f>
        <v>0</v>
      </c>
      <c r="E28" s="7"/>
    </row>
    <row r="29" spans="1:5" ht="36.75" x14ac:dyDescent="0.3">
      <c r="A29" s="17" t="s">
        <v>27</v>
      </c>
      <c r="B29" s="6" t="s">
        <v>11</v>
      </c>
      <c r="C29" s="16">
        <f>SUM(E29)*12</f>
        <v>0</v>
      </c>
      <c r="D29" s="16">
        <f>SUM(E29)*3</f>
        <v>0</v>
      </c>
      <c r="E29" s="7">
        <f>0</f>
        <v>0</v>
      </c>
    </row>
    <row r="30" spans="1:5" ht="52.5" x14ac:dyDescent="0.3">
      <c r="A30" s="17" t="s">
        <v>28</v>
      </c>
      <c r="B30" s="6" t="s">
        <v>11</v>
      </c>
      <c r="C30" s="16">
        <f>SUM(E30/9)*12</f>
        <v>2637.333333333333</v>
      </c>
      <c r="D30" s="16">
        <f>SUM(E30)</f>
        <v>1978</v>
      </c>
      <c r="E30" s="7">
        <v>1978</v>
      </c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Тонкерис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2015-06-05T18:19:34Z</dcterms:created>
  <dcterms:modified xsi:type="dcterms:W3CDTF">2022-11-15T10:12:10Z</dcterms:modified>
</cp:coreProperties>
</file>